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410"/>
  <workbookPr/>
  <mc:AlternateContent xmlns:mc="http://schemas.openxmlformats.org/markup-compatibility/2006">
    <mc:Choice Requires="x15">
      <x15ac:absPath xmlns:x15ac="http://schemas.microsoft.com/office/spreadsheetml/2010/11/ac" url="/Users/martin/Desktop/"/>
    </mc:Choice>
  </mc:AlternateContent>
  <bookViews>
    <workbookView xWindow="0" yWindow="460" windowWidth="28800" windowHeight="16200" activeTab="1"/>
  </bookViews>
  <sheets>
    <sheet name="Krycí list" sheetId="1" r:id="rId1"/>
    <sheet name="Rekapitulace" sheetId="2" r:id="rId2"/>
    <sheet name="Položkový rozpočet_náklady" sheetId="3" r:id="rId3"/>
  </sheets>
  <definedNames>
    <definedName name="_xlnm.Print_Titles" localSheetId="2">'Položkový rozpočet_náklady'!$1:$6</definedName>
    <definedName name="_xlnm.Print_Area" localSheetId="2">'Položkový rozpočet_náklady'!$A$1:$H$14</definedName>
    <definedName name="_xlnm.Print_Area" localSheetId="1">Rekapitulace!$A$1:$J$24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3" i="2" l="1"/>
  <c r="F10" i="3"/>
  <c r="F11" i="3"/>
  <c r="F13" i="3"/>
  <c r="H10" i="3"/>
  <c r="H13" i="3"/>
  <c r="I13" i="3"/>
  <c r="I11" i="3"/>
  <c r="I10" i="3"/>
  <c r="A8" i="2"/>
  <c r="I8" i="2"/>
  <c r="G8" i="2"/>
  <c r="I10" i="2"/>
  <c r="E41" i="1"/>
  <c r="G10" i="2"/>
  <c r="E40" i="1"/>
  <c r="E44" i="1"/>
  <c r="E5" i="1"/>
  <c r="J44" i="1"/>
  <c r="R45" i="1"/>
  <c r="R35" i="1"/>
  <c r="J35" i="1"/>
  <c r="E35" i="1"/>
  <c r="E26" i="1"/>
  <c r="E7" i="1"/>
  <c r="R38" i="1"/>
  <c r="R44" i="1"/>
  <c r="R47" i="1"/>
  <c r="O49" i="1"/>
  <c r="R49" i="1"/>
  <c r="R50" i="1"/>
</calcChain>
</file>

<file path=xl/sharedStrings.xml><?xml version="1.0" encoding="utf-8"?>
<sst xmlns="http://schemas.openxmlformats.org/spreadsheetml/2006/main" count="144" uniqueCount="110">
  <si>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</si>
  <si>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</si>
  <si>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</si>
  <si>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</si>
  <si>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</si>
  <si>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</si>
  <si>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</si>
  <si>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</si>
  <si>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</si>
  <si>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</si>
  <si>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</si>
  <si>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</si>
  <si>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</si>
  <si>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</si>
  <si>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</si>
  <si>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</si>
  <si>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</si>
  <si>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</si>
  <si>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</si>
  <si>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</si>
  <si>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</si>
  <si>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</si>
  <si>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</si>
  <si>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</si>
  <si>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</si>
  <si>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</si>
  <si>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</si>
  <si>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</si>
  <si>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</si>
  <si>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</si>
  <si>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</si>
  <si>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</si>
  <si>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</si>
  <si>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</si>
  <si>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</si>
  <si>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</si>
  <si>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</si>
  <si>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</si>
  <si>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</si>
  <si>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</si>
  <si>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</si>
  <si>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</si>
  <si>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</si>
  <si>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</si>
  <si>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</si>
  <si>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</si>
  <si>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</si>
  <si>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</si>
  <si>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</si>
  <si>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</si>
  <si>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</si>
  <si>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</si>
  <si>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</si>
  <si>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</si>
  <si>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</si>
  <si>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</si>
  <si>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</si>
  <si>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</si>
  <si>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</si>
  <si>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</si>
  <si>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</si>
  <si>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</si>
  <si>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</si>
  <si>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</si>
  <si>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Objednatel:</t>
  </si>
  <si>
    <t>Datum: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</si>
  <si>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</si>
  <si>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</si>
  <si>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</si>
  <si>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</si>
  <si>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</si>
  <si>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</si>
  <si>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</si>
  <si>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</si>
  <si>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</si>
  <si>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REKAPITULACE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</si>
  <si>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</si>
  <si>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</si>
  <si>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</si>
  <si>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</si>
  <si>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</si>
  <si>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</si>
  <si>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</si>
  <si>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</si>
  <si>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P.5</t>
  </si>
  <si>
    <t>VRN (2% z PSV)</t>
  </si>
  <si>
    <t>Poznámka:</t>
  </si>
  <si>
    <t>Zařízení pro odvod tepla a kouře</t>
  </si>
  <si>
    <t>Ing. Jitka Smékalová</t>
  </si>
  <si>
    <t>Zhotovení výrobní a dílenské dokumentace</t>
  </si>
  <si>
    <t>Zhotovení štítků, schémat, popisek dle příslušných předpisů</t>
  </si>
  <si>
    <t>Zhotovení dokumentace skutečného stavu</t>
  </si>
  <si>
    <t>Provedení funkčních a revizních zkoušek, předání všech potřebných dokladů</t>
  </si>
  <si>
    <t>Zaškolení obsluhy uživatele</t>
  </si>
  <si>
    <t>P.6</t>
  </si>
  <si>
    <t>P.7</t>
  </si>
  <si>
    <t>kpl</t>
  </si>
  <si>
    <t>Doprava, svislá přeprava, lešení, plošina, jeřáb</t>
  </si>
  <si>
    <t>KRYCÍ LIST ROZPOČTU</t>
  </si>
  <si>
    <t>11/2016</t>
  </si>
  <si>
    <t>Montážní, kotvící a spojovací materiál</t>
  </si>
  <si>
    <t>Zhotovení realizační dokumentace</t>
  </si>
  <si>
    <t>CZK</t>
  </si>
  <si>
    <t>Mezisoučet zařízení č. 1</t>
  </si>
  <si>
    <t>Celkem</t>
  </si>
  <si>
    <t>Zařízení č. 1 - Odvod tepla a kouře: Kouřová sekce 1</t>
  </si>
  <si>
    <t>Oprava fasády a střechy radnice Šumperk</t>
  </si>
  <si>
    <t>město Šumperk</t>
  </si>
  <si>
    <t>6/2017</t>
  </si>
  <si>
    <t>Potrubí pro ZOKT v provedení EImulti30 v0 S1000, průměr 630 mm - izolované potrubí s přechodem na ventilátor průměru 630 mm, délky cca 2,5 m, včetně ochranné sítě na výtlaku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</si>
</sst>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###;\-####"/>
    <numFmt numFmtId="165" formatCode="#,##0;\-#,##0"/>
    <numFmt numFmtId="166" formatCode="#,##0.00;\-#,##0.00"/>
    <numFmt numFmtId="167" formatCode="#,##0.00\ &quot;Kč&quot;"/>
    <numFmt numFmtId="168" formatCode="#,##0.00_ ;\-#,##0.00\ "/>
  </numFmts>
  <fonts count="5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4" tint="-0.249977111117893"/>
      <name val="Arial CE"/>
      <charset val="110"/>
    </font>
    <font>
      <b/>
      <sz val="14"/>
      <color theme="4" tint="-0.249977111117893"/>
      <name val="Arial CE"/>
      <charset val="110"/>
    </font>
    <font>
      <b/>
      <sz val="12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Arial CE"/>
      <charset val="110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i/>
      <sz val="8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u/>
      <sz val="11"/>
      <color theme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indexed="8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</borders>
  <cellStyleXfs count="52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</cellStyleXfs>
  <cellXfs count="226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0" fontId="32" fillId="0" borderId="0" xfId="1" applyFont="1" applyFill="1" applyAlignment="1" applyProtection="1">
      <alignment horizontal="center"/>
    </xf>
    <xf numFmtId="0" fontId="33" fillId="0" borderId="59" xfId="1" applyFont="1" applyFill="1" applyBorder="1" applyAlignment="1" applyProtection="1">
      <alignment horizontal="left"/>
    </xf>
    <xf numFmtId="0" fontId="33" fillId="0" borderId="59" xfId="1" applyFont="1" applyFill="1" applyBorder="1" applyAlignment="1" applyProtection="1">
      <alignment horizontal="center"/>
    </xf>
    <xf numFmtId="0" fontId="0" fillId="0" borderId="0" xfId="0" applyFill="1" applyBorder="1"/>
    <xf numFmtId="167" fontId="0" fillId="0" borderId="0" xfId="0" applyNumberFormat="1"/>
    <xf numFmtId="1" fontId="0" fillId="0" borderId="0" xfId="0" applyNumberFormat="1"/>
    <xf numFmtId="0" fontId="3" fillId="0" borderId="66" xfId="1" applyFont="1" applyFill="1" applyBorder="1" applyAlignment="1" applyProtection="1">
      <alignment horizontal="left"/>
    </xf>
    <xf numFmtId="0" fontId="35" fillId="0" borderId="0" xfId="0" applyFont="1"/>
    <xf numFmtId="0" fontId="35" fillId="0" borderId="0" xfId="0" applyFont="1" applyFill="1"/>
    <xf numFmtId="0" fontId="35" fillId="0" borderId="0" xfId="0" applyFont="1" applyAlignment="1"/>
    <xf numFmtId="4" fontId="35" fillId="0" borderId="0" xfId="0" applyNumberFormat="1" applyFont="1" applyAlignment="1"/>
    <xf numFmtId="49" fontId="3" fillId="0" borderId="0" xfId="1" applyNumberFormat="1" applyFont="1" applyFill="1" applyAlignment="1" applyProtection="1">
      <alignment horizontal="left" vertical="center"/>
    </xf>
    <xf numFmtId="0" fontId="3" fillId="0" borderId="78" xfId="1" applyFont="1" applyFill="1" applyBorder="1" applyAlignment="1" applyProtection="1">
      <alignment horizontal="left"/>
    </xf>
    <xf numFmtId="0" fontId="35" fillId="0" borderId="0" xfId="0" applyFont="1" applyAlignment="1">
      <alignment vertical="top"/>
    </xf>
    <xf numFmtId="4" fontId="35" fillId="0" borderId="0" xfId="0" applyNumberFormat="1" applyFont="1" applyAlignment="1">
      <alignment vertical="top"/>
    </xf>
    <xf numFmtId="0" fontId="34" fillId="0" borderId="79" xfId="1" applyFont="1" applyFill="1" applyBorder="1" applyAlignment="1" applyProtection="1">
      <alignment horizontal="left" vertical="top" wrapText="1"/>
    </xf>
    <xf numFmtId="0" fontId="3" fillId="0" borderId="27" xfId="1" applyFont="1" applyFill="1" applyBorder="1" applyAlignment="1" applyProtection="1">
      <alignment horizontal="left" vertical="center"/>
    </xf>
    <xf numFmtId="0" fontId="2" fillId="0" borderId="28" xfId="1" applyFont="1" applyFill="1" applyBorder="1" applyAlignment="1" applyProtection="1">
      <alignment horizontal="left" vertical="center"/>
    </xf>
    <xf numFmtId="0" fontId="10" fillId="0" borderId="28" xfId="1" applyFont="1" applyFill="1" applyBorder="1" applyAlignment="1" applyProtection="1">
      <alignment horizontal="right" vertical="center"/>
    </xf>
    <xf numFmtId="0" fontId="34" fillId="0" borderId="79" xfId="1" applyFont="1" applyBorder="1" applyAlignment="1" applyProtection="1">
      <alignment horizontal="center" vertical="top"/>
    </xf>
    <xf numFmtId="0" fontId="34" fillId="0" borderId="79" xfId="1" applyFont="1" applyBorder="1" applyAlignment="1" applyProtection="1">
      <alignment horizontal="left" vertical="top" wrapText="1"/>
    </xf>
    <xf numFmtId="1" fontId="34" fillId="0" borderId="79" xfId="1" applyNumberFormat="1" applyFont="1" applyBorder="1" applyAlignment="1" applyProtection="1">
      <alignment horizontal="center" vertical="top"/>
    </xf>
    <xf numFmtId="0" fontId="3" fillId="0" borderId="81" xfId="1" applyFont="1" applyFill="1" applyBorder="1" applyAlignment="1" applyProtection="1">
      <alignment horizontal="left"/>
    </xf>
    <xf numFmtId="0" fontId="39" fillId="0" borderId="0" xfId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left"/>
    </xf>
    <xf numFmtId="0" fontId="34" fillId="24" borderId="72" xfId="1" applyFont="1" applyFill="1" applyBorder="1" applyAlignment="1" applyProtection="1">
      <alignment horizontal="center" vertical="center" wrapText="1"/>
    </xf>
    <xf numFmtId="0" fontId="34" fillId="24" borderId="73" xfId="1" applyFont="1" applyFill="1" applyBorder="1" applyAlignment="1" applyProtection="1">
      <alignment horizontal="center" vertical="center" wrapText="1"/>
    </xf>
    <xf numFmtId="0" fontId="34" fillId="24" borderId="74" xfId="1" applyFont="1" applyFill="1" applyBorder="1" applyAlignment="1" applyProtection="1">
      <alignment horizontal="center" vertical="center" wrapText="1"/>
    </xf>
    <xf numFmtId="0" fontId="34" fillId="0" borderId="58" xfId="1" applyFont="1" applyFill="1" applyBorder="1" applyAlignment="1" applyProtection="1">
      <alignment horizontal="center" vertical="center" wrapText="1"/>
    </xf>
    <xf numFmtId="0" fontId="39" fillId="0" borderId="61" xfId="1" applyFont="1" applyFill="1" applyBorder="1" applyAlignment="1" applyProtection="1">
      <alignment horizontal="left"/>
    </xf>
    <xf numFmtId="0" fontId="34" fillId="0" borderId="0" xfId="1" applyFont="1" applyFill="1" applyBorder="1" applyAlignment="1" applyProtection="1">
      <alignment horizontal="center" vertical="center" wrapText="1"/>
    </xf>
    <xf numFmtId="0" fontId="34" fillId="0" borderId="62" xfId="1" applyFont="1" applyFill="1" applyBorder="1" applyAlignment="1" applyProtection="1">
      <alignment horizontal="center" vertical="center" wrapText="1"/>
    </xf>
    <xf numFmtId="0" fontId="34" fillId="0" borderId="63" xfId="1" applyFont="1" applyFill="1" applyBorder="1" applyAlignment="1" applyProtection="1">
      <alignment horizontal="center" vertical="center" wrapText="1"/>
    </xf>
    <xf numFmtId="0" fontId="34" fillId="0" borderId="64" xfId="1" applyFont="1" applyFill="1" applyBorder="1" applyAlignment="1" applyProtection="1">
      <alignment horizontal="center" vertical="center" wrapText="1"/>
    </xf>
    <xf numFmtId="166" fontId="34" fillId="0" borderId="79" xfId="1" applyNumberFormat="1" applyFont="1" applyBorder="1" applyAlignment="1" applyProtection="1">
      <alignment horizontal="right" vertical="top"/>
    </xf>
    <xf numFmtId="166" fontId="34" fillId="0" borderId="79" xfId="1" applyNumberFormat="1" applyFont="1" applyFill="1" applyBorder="1" applyAlignment="1" applyProtection="1">
      <alignment horizontal="right" vertical="top"/>
    </xf>
    <xf numFmtId="0" fontId="34" fillId="0" borderId="79" xfId="1" applyFont="1" applyFill="1" applyBorder="1" applyAlignment="1" applyProtection="1">
      <alignment horizontal="center" vertical="top"/>
    </xf>
    <xf numFmtId="0" fontId="40" fillId="0" borderId="0" xfId="0" applyFont="1" applyAlignment="1">
      <alignment vertical="top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3" fillId="0" borderId="0" xfId="0" applyFont="1" applyAlignment="1">
      <alignment vertical="top"/>
    </xf>
    <xf numFmtId="0" fontId="46" fillId="0" borderId="0" xfId="0" applyFont="1" applyAlignment="1">
      <alignment vertical="top"/>
    </xf>
    <xf numFmtId="42" fontId="0" fillId="0" borderId="0" xfId="0" applyNumberFormat="1"/>
    <xf numFmtId="44" fontId="0" fillId="0" borderId="0" xfId="0" applyNumberFormat="1"/>
    <xf numFmtId="0" fontId="34" fillId="24" borderId="73" xfId="1" applyFont="1" applyFill="1" applyBorder="1" applyAlignment="1" applyProtection="1">
      <alignment horizontal="center" wrapText="1"/>
    </xf>
    <xf numFmtId="0" fontId="34" fillId="0" borderId="58" xfId="1" applyFont="1" applyFill="1" applyBorder="1" applyAlignment="1" applyProtection="1">
      <alignment horizontal="center" wrapText="1"/>
    </xf>
    <xf numFmtId="0" fontId="34" fillId="0" borderId="0" xfId="1" applyFont="1" applyFill="1" applyBorder="1" applyAlignment="1" applyProtection="1">
      <alignment horizontal="center" wrapText="1"/>
    </xf>
    <xf numFmtId="1" fontId="34" fillId="0" borderId="79" xfId="1" applyNumberFormat="1" applyFont="1" applyBorder="1" applyAlignment="1" applyProtection="1">
      <alignment horizontal="center"/>
    </xf>
    <xf numFmtId="0" fontId="34" fillId="0" borderId="0" xfId="1" applyFont="1" applyFill="1" applyAlignment="1" applyProtection="1">
      <alignment horizontal="center"/>
    </xf>
    <xf numFmtId="0" fontId="35" fillId="0" borderId="0" xfId="0" applyFont="1" applyAlignment="1">
      <alignment horizontal="center"/>
    </xf>
    <xf numFmtId="0" fontId="34" fillId="0" borderId="0" xfId="1" applyFont="1" applyFill="1" applyAlignment="1" applyProtection="1">
      <alignment horizontal="left" vertical="center"/>
    </xf>
    <xf numFmtId="168" fontId="35" fillId="0" borderId="0" xfId="0" applyNumberFormat="1" applyFont="1"/>
    <xf numFmtId="44" fontId="35" fillId="0" borderId="0" xfId="0" applyNumberFormat="1" applyFont="1"/>
    <xf numFmtId="0" fontId="47" fillId="25" borderId="0" xfId="0" applyFont="1" applyFill="1"/>
    <xf numFmtId="0" fontId="35" fillId="0" borderId="0" xfId="0" applyFont="1" applyBorder="1"/>
    <xf numFmtId="0" fontId="34" fillId="0" borderId="61" xfId="1" applyFont="1" applyFill="1" applyBorder="1" applyAlignment="1" applyProtection="1">
      <alignment horizontal="center" vertical="center" wrapText="1"/>
    </xf>
    <xf numFmtId="16" fontId="34" fillId="0" borderId="82" xfId="1" applyNumberFormat="1" applyFont="1" applyBorder="1" applyAlignment="1" applyProtection="1">
      <alignment horizontal="left"/>
    </xf>
    <xf numFmtId="0" fontId="39" fillId="0" borderId="83" xfId="1" applyFont="1" applyBorder="1" applyAlignment="1" applyProtection="1">
      <alignment horizontal="right"/>
    </xf>
    <xf numFmtId="0" fontId="34" fillId="0" borderId="83" xfId="1" applyFont="1" applyBorder="1" applyAlignment="1" applyProtection="1">
      <alignment horizontal="center"/>
    </xf>
    <xf numFmtId="1" fontId="34" fillId="0" borderId="83" xfId="1" applyNumberFormat="1" applyFont="1" applyBorder="1" applyAlignment="1" applyProtection="1">
      <alignment horizontal="center"/>
    </xf>
    <xf numFmtId="166" fontId="34" fillId="0" borderId="83" xfId="1" applyNumberFormat="1" applyFont="1" applyBorder="1" applyAlignment="1" applyProtection="1">
      <alignment horizontal="right"/>
    </xf>
    <xf numFmtId="166" fontId="39" fillId="0" borderId="83" xfId="1" applyNumberFormat="1" applyFont="1" applyBorder="1" applyAlignment="1" applyProtection="1">
      <alignment horizontal="right"/>
    </xf>
    <xf numFmtId="166" fontId="39" fillId="0" borderId="84" xfId="1" applyNumberFormat="1" applyFont="1" applyBorder="1" applyAlignment="1" applyProtection="1">
      <alignment horizontal="right"/>
    </xf>
    <xf numFmtId="0" fontId="34" fillId="0" borderId="85" xfId="1" applyFont="1" applyFill="1" applyBorder="1" applyAlignment="1" applyProtection="1">
      <alignment horizontal="center" vertical="center" wrapText="1"/>
    </xf>
    <xf numFmtId="0" fontId="34" fillId="0" borderId="86" xfId="1" applyFont="1" applyFill="1" applyBorder="1" applyAlignment="1" applyProtection="1">
      <alignment horizontal="center" vertical="center" wrapText="1"/>
    </xf>
    <xf numFmtId="0" fontId="34" fillId="0" borderId="86" xfId="1" applyFont="1" applyFill="1" applyBorder="1" applyAlignment="1" applyProtection="1">
      <alignment horizontal="center" wrapText="1"/>
    </xf>
    <xf numFmtId="0" fontId="34" fillId="0" borderId="87" xfId="1" applyFont="1" applyFill="1" applyBorder="1" applyAlignment="1" applyProtection="1">
      <alignment horizontal="center" vertical="center" wrapText="1"/>
    </xf>
    <xf numFmtId="16" fontId="34" fillId="0" borderId="88" xfId="1" applyNumberFormat="1" applyFont="1" applyFill="1" applyBorder="1" applyAlignment="1" applyProtection="1">
      <alignment horizontal="left" vertical="top"/>
    </xf>
    <xf numFmtId="166" fontId="34" fillId="0" borderId="89" xfId="1" applyNumberFormat="1" applyFont="1" applyFill="1" applyBorder="1" applyAlignment="1" applyProtection="1">
      <alignment horizontal="right" vertical="top"/>
    </xf>
    <xf numFmtId="16" fontId="34" fillId="0" borderId="88" xfId="1" applyNumberFormat="1" applyFont="1" applyBorder="1" applyAlignment="1" applyProtection="1">
      <alignment horizontal="left" vertical="top"/>
    </xf>
    <xf numFmtId="0" fontId="34" fillId="0" borderId="79" xfId="1" applyFont="1" applyFill="1" applyBorder="1" applyAlignment="1" applyProtection="1">
      <alignment horizontal="center" vertical="top" wrapText="1"/>
    </xf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36" fillId="0" borderId="13" xfId="1" applyFont="1" applyBorder="1" applyAlignment="1" applyProtection="1">
      <alignment horizontal="center"/>
    </xf>
    <xf numFmtId="0" fontId="36" fillId="0" borderId="0" xfId="1" applyFont="1" applyAlignment="1" applyProtection="1">
      <alignment horizontal="center"/>
    </xf>
    <xf numFmtId="0" fontId="36" fillId="0" borderId="14" xfId="1" applyFont="1" applyBorder="1" applyAlignment="1" applyProtection="1">
      <alignment horizontal="center"/>
    </xf>
    <xf numFmtId="0" fontId="33" fillId="24" borderId="67" xfId="1" applyFont="1" applyFill="1" applyBorder="1" applyAlignment="1" applyProtection="1">
      <alignment horizontal="left"/>
    </xf>
    <xf numFmtId="0" fontId="33" fillId="24" borderId="68" xfId="1" applyFont="1" applyFill="1" applyBorder="1" applyAlignment="1" applyProtection="1">
      <alignment horizontal="left"/>
    </xf>
    <xf numFmtId="0" fontId="33" fillId="24" borderId="69" xfId="1" applyFont="1" applyFill="1" applyBorder="1" applyAlignment="1" applyProtection="1">
      <alignment horizontal="left"/>
    </xf>
    <xf numFmtId="0" fontId="33" fillId="24" borderId="65" xfId="1" applyFont="1" applyFill="1" applyBorder="1" applyAlignment="1" applyProtection="1">
      <alignment horizontal="center"/>
    </xf>
    <xf numFmtId="0" fontId="33" fillId="0" borderId="67" xfId="1" applyFont="1" applyFill="1" applyBorder="1" applyAlignment="1" applyProtection="1">
      <alignment horizontal="right"/>
    </xf>
    <xf numFmtId="0" fontId="33" fillId="0" borderId="68" xfId="1" applyFont="1" applyFill="1" applyBorder="1" applyAlignment="1" applyProtection="1">
      <alignment horizontal="right"/>
    </xf>
    <xf numFmtId="0" fontId="33" fillId="0" borderId="69" xfId="1" applyFont="1" applyFill="1" applyBorder="1" applyAlignment="1" applyProtection="1">
      <alignment horizontal="right"/>
    </xf>
    <xf numFmtId="42" fontId="33" fillId="0" borderId="67" xfId="1" applyNumberFormat="1" applyFont="1" applyFill="1" applyBorder="1" applyAlignment="1" applyProtection="1">
      <alignment horizontal="right"/>
    </xf>
    <xf numFmtId="42" fontId="33" fillId="0" borderId="69" xfId="1" applyNumberFormat="1" applyFont="1" applyFill="1" applyBorder="1" applyAlignment="1" applyProtection="1">
      <alignment horizontal="right"/>
    </xf>
    <xf numFmtId="44" fontId="33" fillId="0" borderId="67" xfId="1" applyNumberFormat="1" applyFont="1" applyFill="1" applyBorder="1" applyAlignment="1" applyProtection="1">
      <alignment horizontal="right"/>
    </xf>
    <xf numFmtId="44" fontId="33" fillId="0" borderId="69" xfId="1" applyNumberFormat="1" applyFont="1" applyFill="1" applyBorder="1" applyAlignment="1" applyProtection="1">
      <alignment horizontal="right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44" fontId="41" fillId="26" borderId="75" xfId="1" applyNumberFormat="1" applyFont="1" applyFill="1" applyBorder="1" applyAlignment="1" applyProtection="1">
      <alignment horizontal="right"/>
    </xf>
    <xf numFmtId="44" fontId="41" fillId="0" borderId="66" xfId="1" applyNumberFormat="1" applyFont="1" applyFill="1" applyBorder="1" applyAlignment="1" applyProtection="1">
      <alignment horizontal="right"/>
    </xf>
    <xf numFmtId="44" fontId="3" fillId="0" borderId="78" xfId="1" applyNumberFormat="1" applyFont="1" applyFill="1" applyBorder="1" applyAlignment="1" applyProtection="1">
      <alignment horizontal="right"/>
    </xf>
    <xf numFmtId="44" fontId="3" fillId="0" borderId="66" xfId="1" applyNumberFormat="1" applyFont="1" applyFill="1" applyBorder="1" applyAlignment="1" applyProtection="1">
      <alignment horizontal="right"/>
    </xf>
    <xf numFmtId="0" fontId="3" fillId="0" borderId="80" xfId="1" applyFont="1" applyFill="1" applyBorder="1" applyAlignment="1" applyProtection="1">
      <alignment horizontal="left" vertical="top" wrapText="1"/>
    </xf>
    <xf numFmtId="0" fontId="3" fillId="0" borderId="70" xfId="1" applyFont="1" applyFill="1" applyBorder="1" applyAlignment="1" applyProtection="1">
      <alignment horizontal="left" vertical="top" wrapText="1"/>
    </xf>
    <xf numFmtId="0" fontId="3" fillId="0" borderId="71" xfId="1" applyFont="1" applyFill="1" applyBorder="1" applyAlignment="1" applyProtection="1">
      <alignment horizontal="left" vertical="top" wrapText="1"/>
    </xf>
    <xf numFmtId="42" fontId="3" fillId="0" borderId="66" xfId="1" applyNumberFormat="1" applyFont="1" applyFill="1" applyBorder="1" applyAlignment="1" applyProtection="1">
      <alignment horizontal="right" vertical="top"/>
    </xf>
    <xf numFmtId="42" fontId="3" fillId="0" borderId="80" xfId="1" applyNumberFormat="1" applyFont="1" applyFill="1" applyBorder="1" applyAlignment="1" applyProtection="1">
      <alignment horizontal="right" vertical="top"/>
    </xf>
    <xf numFmtId="42" fontId="3" fillId="0" borderId="71" xfId="1" applyNumberFormat="1" applyFont="1" applyFill="1" applyBorder="1" applyAlignment="1" applyProtection="1">
      <alignment horizontal="right" vertical="top"/>
    </xf>
    <xf numFmtId="0" fontId="37" fillId="0" borderId="0" xfId="1" applyFont="1" applyFill="1" applyAlignment="1" applyProtection="1">
      <alignment horizontal="center"/>
    </xf>
    <xf numFmtId="0" fontId="33" fillId="24" borderId="65" xfId="1" applyFont="1" applyFill="1" applyBorder="1" applyAlignment="1" applyProtection="1">
      <alignment horizontal="left"/>
    </xf>
    <xf numFmtId="0" fontId="3" fillId="0" borderId="0" xfId="1" applyFont="1" applyFill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0" fontId="38" fillId="0" borderId="0" xfId="1" applyFont="1" applyFill="1" applyAlignment="1" applyProtection="1">
      <alignment horizontal="center"/>
    </xf>
    <xf numFmtId="0" fontId="34" fillId="0" borderId="0" xfId="1" applyFont="1" applyFill="1" applyAlignment="1" applyProtection="1">
      <alignment horizontal="left" vertical="center"/>
    </xf>
  </cellXfs>
  <cellStyles count="52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Hypertextový odkaz" xfId="45" builtinId="8" hidden="1"/>
    <cellStyle name="Hypertextový odkaz" xfId="47" builtinId="8" hidden="1"/>
    <cellStyle name="Hypertextový odkaz" xfId="49" builtinId="8" hidden="1"/>
    <cellStyle name="Hypertextový odkaz" xfId="50" builtinId="8" hidden="1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užitý hypertextový odkaz" xfId="44" builtinId="9" hidden="1"/>
    <cellStyle name="Použitý hypertextový odkaz" xfId="46" builtinId="9" hidden="1"/>
    <cellStyle name="Použitý hypertextový odkaz" xfId="48" builtinId="9" hidden="1"/>
    <cellStyle name="Použitý hypertextový odkaz" xfId="51" builtinId="9" hidden="1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FFFF99"/>
      <color rgb="FF99BCE7"/>
      <color rgb="FF5691D8"/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Y58"/>
  <sheetViews>
    <sheetView workbookViewId="0">
      <selection activeCell="R49" sqref="R49"/>
    </sheetView>
  </sheetViews>
  <sheetFormatPr baseColWidth="10" defaultColWidth="8.83203125" defaultRowHeight="15" x14ac:dyDescent="0.2"/>
  <cols>
    <col min="1" max="1" width="2.5" customWidth="1"/>
    <col min="2" max="2" width="1.83203125" customWidth="1"/>
    <col min="3" max="3" width="2.6640625" customWidth="1"/>
    <col min="4" max="4" width="6.83203125" customWidth="1"/>
    <col min="5" max="5" width="13.5" customWidth="1"/>
    <col min="6" max="6" width="0.5" customWidth="1"/>
    <col min="7" max="7" width="2.5" customWidth="1"/>
    <col min="8" max="8" width="2.6640625" customWidth="1"/>
    <col min="9" max="9" width="9.6640625" customWidth="1"/>
    <col min="10" max="10" width="13.5" customWidth="1"/>
    <col min="11" max="11" width="0.6640625" customWidth="1"/>
    <col min="12" max="12" width="2.5" customWidth="1"/>
    <col min="13" max="13" width="2.83203125" customWidth="1"/>
    <col min="14" max="14" width="2" customWidth="1"/>
    <col min="15" max="15" width="12.6640625" customWidth="1"/>
    <col min="16" max="16" width="2.83203125" customWidth="1"/>
    <col min="17" max="17" width="2" customWidth="1"/>
    <col min="18" max="18" width="13.5" customWidth="1"/>
    <col min="19" max="19" width="0.5" customWidth="1"/>
    <col min="21" max="21" width="18.5" customWidth="1"/>
  </cols>
  <sheetData>
    <row r="1" spans="1:19" ht="12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 x14ac:dyDescent="0.25">
      <c r="A2" s="190" t="s">
        <v>98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2"/>
    </row>
    <row r="3" spans="1:19" ht="12" customHeight="1" x14ac:dyDescent="0.2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 x14ac:dyDescent="0.2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 x14ac:dyDescent="0.2">
      <c r="A5" s="10"/>
      <c r="B5" s="11" t="s">
        <v>0</v>
      </c>
      <c r="C5" s="11"/>
      <c r="D5" s="11"/>
      <c r="E5" s="12" t="str">
        <f>'Položkový rozpočet_náklady'!B2</f>
        <v>Oprava fasády a střechy radnice Šumperk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88"/>
      <c r="Q5" s="189"/>
      <c r="R5" s="14"/>
      <c r="S5" s="15"/>
    </row>
    <row r="6" spans="1:19" x14ac:dyDescent="0.2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 x14ac:dyDescent="0.2">
      <c r="A7" s="10"/>
      <c r="B7" s="11" t="s">
        <v>3</v>
      </c>
      <c r="C7" s="11"/>
      <c r="D7" s="11"/>
      <c r="E7" s="16" t="str">
        <f>Rekapitulace!B4</f>
        <v>Zařízení pro odvod tepla a kouře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 x14ac:dyDescent="0.2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 x14ac:dyDescent="0.2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 x14ac:dyDescent="0.2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 x14ac:dyDescent="0.2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 x14ac:dyDescent="0.2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 x14ac:dyDescent="0.2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 x14ac:dyDescent="0.2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 x14ac:dyDescent="0.2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 x14ac:dyDescent="0.2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 x14ac:dyDescent="0.2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 x14ac:dyDescent="0.2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 x14ac:dyDescent="0.2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 x14ac:dyDescent="0.2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 x14ac:dyDescent="0.2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 x14ac:dyDescent="0.2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 x14ac:dyDescent="0.2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 x14ac:dyDescent="0.2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 x14ac:dyDescent="0.2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 x14ac:dyDescent="0.2">
      <c r="A26" s="10"/>
      <c r="B26" s="11" t="s">
        <v>15</v>
      </c>
      <c r="C26" s="11"/>
      <c r="D26" s="11"/>
      <c r="E26" s="12">
        <f>'Položkový rozpočet_náklady'!E2</f>
        <v>0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 x14ac:dyDescent="0.2">
      <c r="A27" s="10"/>
      <c r="B27" s="11"/>
      <c r="C27" s="11"/>
      <c r="D27" s="11"/>
      <c r="E27" s="16"/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 x14ac:dyDescent="0.2">
      <c r="A28" s="10"/>
      <c r="B28" s="11" t="s">
        <v>16</v>
      </c>
      <c r="C28" s="11"/>
      <c r="D28" s="11"/>
      <c r="E28" s="16" t="s">
        <v>88</v>
      </c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 x14ac:dyDescent="0.2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 x14ac:dyDescent="0.2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 x14ac:dyDescent="0.2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99</v>
      </c>
      <c r="P31" s="19"/>
      <c r="Q31" s="19"/>
      <c r="R31" s="35"/>
      <c r="S31" s="15"/>
    </row>
    <row r="32" spans="1:19" ht="8.25" customHeight="1" x14ac:dyDescent="0.2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 x14ac:dyDescent="0.2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 x14ac:dyDescent="0.2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 x14ac:dyDescent="0.2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 x14ac:dyDescent="0.2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102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 x14ac:dyDescent="0.2">
      <c r="A37" s="58" t="s">
        <v>29</v>
      </c>
      <c r="B37" s="59"/>
      <c r="C37" s="60" t="s">
        <v>30</v>
      </c>
      <c r="D37" s="61"/>
      <c r="E37" s="61"/>
      <c r="F37" s="62"/>
      <c r="G37" s="58" t="s">
        <v>31</v>
      </c>
      <c r="H37" s="63"/>
      <c r="I37" s="60" t="s">
        <v>32</v>
      </c>
      <c r="J37" s="61"/>
      <c r="K37" s="61"/>
      <c r="L37" s="58" t="s">
        <v>33</v>
      </c>
      <c r="M37" s="63"/>
      <c r="N37" s="60" t="s">
        <v>34</v>
      </c>
      <c r="O37" s="61"/>
      <c r="P37" s="61"/>
      <c r="Q37" s="61"/>
      <c r="R37" s="61"/>
      <c r="S37" s="62"/>
    </row>
    <row r="38" spans="1:19" ht="20.25" customHeight="1" x14ac:dyDescent="0.2">
      <c r="A38" s="64">
        <v>1</v>
      </c>
      <c r="B38" s="65" t="s">
        <v>35</v>
      </c>
      <c r="C38" s="14"/>
      <c r="D38" s="66" t="s">
        <v>36</v>
      </c>
      <c r="E38" s="67">
        <v>0</v>
      </c>
      <c r="F38" s="68"/>
      <c r="G38" s="64">
        <v>8</v>
      </c>
      <c r="H38" s="69" t="s">
        <v>37</v>
      </c>
      <c r="I38" s="29"/>
      <c r="J38" s="70">
        <v>0</v>
      </c>
      <c r="K38" s="71"/>
      <c r="L38" s="64">
        <v>13</v>
      </c>
      <c r="M38" s="130" t="s">
        <v>85</v>
      </c>
      <c r="N38" s="131"/>
      <c r="O38" s="131"/>
      <c r="P38" s="132"/>
      <c r="Q38" s="73"/>
      <c r="R38" s="67">
        <f>E40*0.02</f>
        <v>1600</v>
      </c>
      <c r="S38" s="68"/>
    </row>
    <row r="39" spans="1:19" ht="20.25" customHeight="1" x14ac:dyDescent="0.2">
      <c r="A39" s="64">
        <v>2</v>
      </c>
      <c r="B39" s="74"/>
      <c r="C39" s="22"/>
      <c r="D39" s="66" t="s">
        <v>38</v>
      </c>
      <c r="E39" s="67">
        <v>0</v>
      </c>
      <c r="F39" s="68"/>
      <c r="G39" s="64">
        <v>9</v>
      </c>
      <c r="H39" s="11" t="s">
        <v>39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 x14ac:dyDescent="0.2">
      <c r="A40" s="64">
        <v>3</v>
      </c>
      <c r="B40" s="65" t="s">
        <v>40</v>
      </c>
      <c r="C40" s="14"/>
      <c r="D40" s="66" t="s">
        <v>36</v>
      </c>
      <c r="E40" s="67">
        <f>Rekapitulace!G10</f>
        <v>80000</v>
      </c>
      <c r="F40" s="68"/>
      <c r="G40" s="64">
        <v>10</v>
      </c>
      <c r="H40" s="69" t="s">
        <v>41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 x14ac:dyDescent="0.2">
      <c r="A41" s="64">
        <v>4</v>
      </c>
      <c r="B41" s="74"/>
      <c r="C41" s="22"/>
      <c r="D41" s="66" t="s">
        <v>38</v>
      </c>
      <c r="E41" s="67">
        <f>Rekapitulace!I10</f>
        <v>8000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 x14ac:dyDescent="0.2">
      <c r="A42" s="64">
        <v>5</v>
      </c>
      <c r="B42" s="65" t="s">
        <v>42</v>
      </c>
      <c r="C42" s="14"/>
      <c r="D42" s="66" t="s">
        <v>36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 x14ac:dyDescent="0.2">
      <c r="A43" s="64">
        <v>6</v>
      </c>
      <c r="B43" s="74"/>
      <c r="C43" s="22"/>
      <c r="D43" s="66" t="s">
        <v>38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 x14ac:dyDescent="0.2">
      <c r="A44" s="64">
        <v>7</v>
      </c>
      <c r="B44" s="77" t="s">
        <v>43</v>
      </c>
      <c r="C44" s="32"/>
      <c r="D44" s="29"/>
      <c r="E44" s="78">
        <f>SUM(E38:E43)</f>
        <v>88000</v>
      </c>
      <c r="F44" s="42"/>
      <c r="G44" s="64">
        <v>12</v>
      </c>
      <c r="H44" s="77" t="s">
        <v>44</v>
      </c>
      <c r="I44" s="29"/>
      <c r="J44" s="79">
        <f>SUM(J38:J43)</f>
        <v>0</v>
      </c>
      <c r="K44" s="80"/>
      <c r="L44" s="64">
        <v>19</v>
      </c>
      <c r="M44" s="65" t="s">
        <v>45</v>
      </c>
      <c r="N44" s="13"/>
      <c r="O44" s="13"/>
      <c r="P44" s="13"/>
      <c r="Q44" s="81"/>
      <c r="R44" s="78">
        <f>SUM(R38:R43)</f>
        <v>1600</v>
      </c>
      <c r="S44" s="42"/>
    </row>
    <row r="45" spans="1:19" ht="20.25" customHeight="1" x14ac:dyDescent="0.2">
      <c r="A45" s="82">
        <v>20</v>
      </c>
      <c r="B45" s="83" t="s">
        <v>46</v>
      </c>
      <c r="C45" s="84"/>
      <c r="D45" s="85"/>
      <c r="E45" s="86">
        <v>0</v>
      </c>
      <c r="F45" s="38"/>
      <c r="G45" s="82">
        <v>21</v>
      </c>
      <c r="H45" s="83" t="s">
        <v>47</v>
      </c>
      <c r="I45" s="85"/>
      <c r="J45" s="87">
        <v>0</v>
      </c>
      <c r="K45" s="88">
        <v>20</v>
      </c>
      <c r="L45" s="82">
        <v>22</v>
      </c>
      <c r="M45" s="83" t="s">
        <v>48</v>
      </c>
      <c r="N45" s="84"/>
      <c r="O45" s="84"/>
      <c r="P45" s="84"/>
      <c r="Q45" s="85"/>
      <c r="R45" s="86">
        <f>Rekapitulace!I23</f>
        <v>34000</v>
      </c>
      <c r="S45" s="38"/>
    </row>
    <row r="46" spans="1:19" ht="20.25" customHeight="1" x14ac:dyDescent="0.2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49</v>
      </c>
      <c r="M46" s="45"/>
      <c r="N46" s="60" t="s">
        <v>50</v>
      </c>
      <c r="O46" s="44"/>
      <c r="P46" s="44"/>
      <c r="Q46" s="44"/>
      <c r="R46" s="44"/>
      <c r="S46" s="47"/>
    </row>
    <row r="47" spans="1:19" ht="20.25" customHeight="1" x14ac:dyDescent="0.2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51</v>
      </c>
      <c r="N47" s="32"/>
      <c r="O47" s="32"/>
      <c r="P47" s="32"/>
      <c r="Q47" s="68"/>
      <c r="R47" s="78">
        <f>E44+J44+R44+E45+J45+R45</f>
        <v>123600</v>
      </c>
      <c r="S47" s="42"/>
    </row>
    <row r="48" spans="1:19" ht="20.25" customHeight="1" x14ac:dyDescent="0.2">
      <c r="A48" s="93" t="s">
        <v>52</v>
      </c>
      <c r="B48" s="21"/>
      <c r="C48" s="21"/>
      <c r="D48" s="21"/>
      <c r="E48" s="21"/>
      <c r="F48" s="22"/>
      <c r="G48" s="94" t="s">
        <v>53</v>
      </c>
      <c r="H48" s="21"/>
      <c r="I48" s="21"/>
      <c r="J48" s="21"/>
      <c r="K48" s="21"/>
      <c r="L48" s="64">
        <v>24</v>
      </c>
      <c r="M48" s="95">
        <v>15</v>
      </c>
      <c r="N48" s="22" t="s">
        <v>54</v>
      </c>
      <c r="O48" s="96">
        <v>0</v>
      </c>
      <c r="P48" s="32" t="s">
        <v>55</v>
      </c>
      <c r="Q48" s="29"/>
      <c r="R48" s="97">
        <v>0</v>
      </c>
      <c r="S48" s="98"/>
    </row>
    <row r="49" spans="1:25" ht="20.25" customHeight="1" thickBot="1" x14ac:dyDescent="0.25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54</v>
      </c>
      <c r="O49" s="96">
        <f>R47</f>
        <v>123600</v>
      </c>
      <c r="P49" s="32" t="s">
        <v>55</v>
      </c>
      <c r="Q49" s="29"/>
      <c r="R49" s="67">
        <f>ROUNDUP(O49*M49/100,1)</f>
        <v>25956</v>
      </c>
      <c r="S49" s="68"/>
      <c r="U49" s="154"/>
      <c r="V49" s="155"/>
      <c r="W49" s="155"/>
      <c r="X49" s="155"/>
      <c r="Y49" s="155"/>
    </row>
    <row r="50" spans="1:25" ht="20.25" customHeight="1" thickBot="1" x14ac:dyDescent="0.25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56</v>
      </c>
      <c r="N50" s="84"/>
      <c r="O50" s="84"/>
      <c r="P50" s="84"/>
      <c r="Q50" s="103"/>
      <c r="R50" s="104">
        <f>O49+R49</f>
        <v>149556</v>
      </c>
      <c r="S50" s="105"/>
      <c r="U50" s="156"/>
      <c r="V50" s="157"/>
      <c r="W50" s="155"/>
      <c r="X50" s="155"/>
      <c r="Y50" s="155"/>
    </row>
    <row r="51" spans="1:25" ht="20.25" customHeight="1" x14ac:dyDescent="0.2">
      <c r="A51" s="93" t="s">
        <v>52</v>
      </c>
      <c r="B51" s="21"/>
      <c r="C51" s="21"/>
      <c r="D51" s="21"/>
      <c r="E51" s="21"/>
      <c r="F51" s="22"/>
      <c r="G51" s="94" t="s">
        <v>53</v>
      </c>
      <c r="H51" s="21"/>
      <c r="I51" s="21"/>
      <c r="J51" s="21"/>
      <c r="K51" s="21"/>
      <c r="L51" s="58" t="s">
        <v>57</v>
      </c>
      <c r="M51" s="45"/>
      <c r="N51" s="60" t="s">
        <v>58</v>
      </c>
      <c r="O51" s="44"/>
      <c r="P51" s="44"/>
      <c r="Q51" s="44"/>
      <c r="R51" s="106"/>
      <c r="S51" s="47"/>
    </row>
    <row r="52" spans="1:25" ht="20.25" customHeight="1" x14ac:dyDescent="0.2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59</v>
      </c>
      <c r="N52" s="32"/>
      <c r="O52" s="32"/>
      <c r="P52" s="32"/>
      <c r="Q52" s="29"/>
      <c r="R52" s="67">
        <v>0</v>
      </c>
      <c r="S52" s="68"/>
    </row>
    <row r="53" spans="1:25" ht="20.25" customHeight="1" x14ac:dyDescent="0.2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60</v>
      </c>
      <c r="N53" s="32"/>
      <c r="O53" s="32"/>
      <c r="P53" s="32"/>
      <c r="Q53" s="29"/>
      <c r="R53" s="67">
        <v>0</v>
      </c>
      <c r="S53" s="68"/>
    </row>
    <row r="54" spans="1:25" ht="20.25" customHeight="1" x14ac:dyDescent="0.2">
      <c r="A54" s="107" t="s">
        <v>52</v>
      </c>
      <c r="B54" s="37"/>
      <c r="C54" s="37"/>
      <c r="D54" s="37"/>
      <c r="E54" s="37"/>
      <c r="F54" s="108"/>
      <c r="G54" s="109" t="s">
        <v>53</v>
      </c>
      <c r="H54" s="37"/>
      <c r="I54" s="37"/>
      <c r="J54" s="37"/>
      <c r="K54" s="37"/>
      <c r="L54" s="82">
        <v>29</v>
      </c>
      <c r="M54" s="83" t="s">
        <v>61</v>
      </c>
      <c r="N54" s="84"/>
      <c r="O54" s="84"/>
      <c r="P54" s="84"/>
      <c r="Q54" s="85"/>
      <c r="R54" s="51">
        <v>0</v>
      </c>
      <c r="S54" s="110"/>
    </row>
    <row r="55" spans="1:25" ht="9.75" customHeight="1" x14ac:dyDescent="0.2"/>
    <row r="56" spans="1:25" x14ac:dyDescent="0.2">
      <c r="A56" s="11" t="s">
        <v>86</v>
      </c>
    </row>
    <row r="57" spans="1:25" x14ac:dyDescent="0.2">
      <c r="A57" s="11"/>
    </row>
    <row r="58" spans="1:25" x14ac:dyDescent="0.2">
      <c r="A58" s="11"/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N25"/>
  <sheetViews>
    <sheetView tabSelected="1" zoomScale="130" zoomScaleNormal="130" zoomScalePageLayoutView="130" workbookViewId="0">
      <selection activeCell="I22" sqref="I22"/>
    </sheetView>
  </sheetViews>
  <sheetFormatPr baseColWidth="10" defaultColWidth="8.83203125" defaultRowHeight="15" x14ac:dyDescent="0.2"/>
  <cols>
    <col min="1" max="1" width="6.5" customWidth="1"/>
    <col min="4" max="4" width="12.33203125" customWidth="1"/>
    <col min="13" max="13" width="11.5" bestFit="1" customWidth="1"/>
    <col min="14" max="14" width="14" bestFit="1" customWidth="1"/>
  </cols>
  <sheetData>
    <row r="1" spans="1:13" ht="18" x14ac:dyDescent="0.2">
      <c r="A1" s="220" t="s">
        <v>75</v>
      </c>
      <c r="B1" s="220"/>
      <c r="C1" s="220"/>
      <c r="D1" s="220"/>
      <c r="E1" s="220"/>
      <c r="F1" s="220"/>
      <c r="G1" s="220"/>
      <c r="H1" s="220"/>
      <c r="I1" s="220"/>
    </row>
    <row r="2" spans="1:13" ht="10" customHeight="1" x14ac:dyDescent="0.2">
      <c r="A2" s="114"/>
      <c r="B2" s="114"/>
      <c r="C2" s="114"/>
      <c r="D2" s="114"/>
      <c r="E2" s="114"/>
      <c r="F2" s="114"/>
      <c r="G2" s="114"/>
      <c r="H2" s="114"/>
      <c r="I2" s="114"/>
    </row>
    <row r="3" spans="1:13" ht="30.75" customHeight="1" x14ac:dyDescent="0.2">
      <c r="A3" s="111" t="s">
        <v>62</v>
      </c>
      <c r="B3" s="222" t="s">
        <v>106</v>
      </c>
      <c r="C3" s="223"/>
      <c r="D3" s="223"/>
      <c r="E3" s="113" t="s">
        <v>64</v>
      </c>
      <c r="F3" s="222" t="s">
        <v>107</v>
      </c>
      <c r="G3" s="223"/>
      <c r="H3" s="223"/>
      <c r="I3" s="112"/>
      <c r="K3" s="152"/>
      <c r="L3" s="158"/>
      <c r="M3" s="153"/>
    </row>
    <row r="4" spans="1:13" x14ac:dyDescent="0.2">
      <c r="A4" s="111" t="s">
        <v>63</v>
      </c>
      <c r="B4" s="222" t="s">
        <v>87</v>
      </c>
      <c r="C4" s="223"/>
      <c r="D4" s="223"/>
      <c r="E4" s="113"/>
      <c r="F4" s="112"/>
      <c r="G4" s="112"/>
      <c r="H4" s="112"/>
      <c r="I4" s="112"/>
    </row>
    <row r="5" spans="1:13" x14ac:dyDescent="0.2">
      <c r="A5" s="112"/>
      <c r="B5" s="112"/>
      <c r="C5" s="112"/>
      <c r="D5" s="113"/>
      <c r="E5" s="113" t="s">
        <v>65</v>
      </c>
      <c r="F5" s="125" t="s">
        <v>108</v>
      </c>
      <c r="G5" s="112"/>
      <c r="H5" s="112"/>
      <c r="I5" s="112"/>
    </row>
    <row r="6" spans="1:13" ht="10" customHeight="1" x14ac:dyDescent="0.2">
      <c r="A6" s="112"/>
      <c r="B6" s="112"/>
      <c r="C6" s="112"/>
      <c r="D6" s="112"/>
      <c r="E6" s="112"/>
      <c r="F6" s="112"/>
      <c r="G6" s="112"/>
      <c r="H6" s="112"/>
      <c r="I6" s="112"/>
    </row>
    <row r="7" spans="1:13" x14ac:dyDescent="0.2">
      <c r="A7" s="221" t="s">
        <v>76</v>
      </c>
      <c r="B7" s="221"/>
      <c r="C7" s="221"/>
      <c r="D7" s="221"/>
      <c r="E7" s="221"/>
      <c r="F7" s="221"/>
      <c r="G7" s="196" t="s">
        <v>71</v>
      </c>
      <c r="H7" s="196"/>
      <c r="I7" s="196" t="s">
        <v>73</v>
      </c>
      <c r="J7" s="196"/>
    </row>
    <row r="8" spans="1:13" ht="25.5" customHeight="1" x14ac:dyDescent="0.2">
      <c r="A8" s="214" t="str">
        <f>+'Položkový rozpočet_náklady'!A8</f>
        <v>Zařízení č. 1 - Odvod tepla a kouře: Kouřová sekce 1</v>
      </c>
      <c r="B8" s="215"/>
      <c r="C8" s="215"/>
      <c r="D8" s="215"/>
      <c r="E8" s="215"/>
      <c r="F8" s="216"/>
      <c r="G8" s="217">
        <f>+'Položkový rozpočet_náklady'!F13</f>
        <v>80000</v>
      </c>
      <c r="H8" s="217"/>
      <c r="I8" s="218">
        <f>+'Položkový rozpočet_náklady'!H13</f>
        <v>8000</v>
      </c>
      <c r="J8" s="219"/>
    </row>
    <row r="9" spans="1:13" ht="10" customHeight="1" x14ac:dyDescent="0.2">
      <c r="G9" s="159"/>
      <c r="H9" s="159"/>
      <c r="I9" s="159"/>
      <c r="J9" s="159"/>
    </row>
    <row r="10" spans="1:13" x14ac:dyDescent="0.2">
      <c r="A10" s="197" t="s">
        <v>77</v>
      </c>
      <c r="B10" s="198"/>
      <c r="C10" s="198"/>
      <c r="D10" s="198"/>
      <c r="E10" s="198"/>
      <c r="F10" s="199"/>
      <c r="G10" s="200">
        <f>SUM(G8:H9)</f>
        <v>80000</v>
      </c>
      <c r="H10" s="201"/>
      <c r="I10" s="200">
        <f>SUM(I8:J9)</f>
        <v>8000</v>
      </c>
      <c r="J10" s="201"/>
    </row>
    <row r="11" spans="1:13" ht="10" customHeight="1" x14ac:dyDescent="0.2"/>
    <row r="12" spans="1:13" x14ac:dyDescent="0.2">
      <c r="A12" s="193" t="s">
        <v>78</v>
      </c>
      <c r="B12" s="194"/>
      <c r="C12" s="194"/>
      <c r="D12" s="194"/>
      <c r="E12" s="194"/>
      <c r="F12" s="194"/>
      <c r="G12" s="194"/>
      <c r="H12" s="195"/>
      <c r="I12" s="196" t="s">
        <v>71</v>
      </c>
      <c r="J12" s="196"/>
    </row>
    <row r="13" spans="1:13" s="117" customFormat="1" ht="10" customHeight="1" x14ac:dyDescent="0.2">
      <c r="A13" s="115"/>
      <c r="B13" s="115"/>
      <c r="C13" s="115"/>
      <c r="D13" s="115"/>
      <c r="E13" s="115"/>
      <c r="F13" s="115"/>
      <c r="G13" s="116"/>
      <c r="H13" s="116"/>
      <c r="I13" s="116"/>
      <c r="J13" s="116"/>
    </row>
    <row r="14" spans="1:13" s="117" customFormat="1" ht="10" customHeight="1" x14ac:dyDescent="0.2">
      <c r="A14" s="115"/>
      <c r="B14" s="115"/>
      <c r="C14" s="115"/>
      <c r="D14" s="115"/>
      <c r="E14" s="115"/>
      <c r="F14" s="115"/>
      <c r="G14" s="116"/>
      <c r="H14" s="116"/>
      <c r="I14" s="116"/>
      <c r="J14" s="116"/>
    </row>
    <row r="15" spans="1:13" x14ac:dyDescent="0.2">
      <c r="A15" s="126" t="s">
        <v>79</v>
      </c>
      <c r="B15" s="204" t="s">
        <v>101</v>
      </c>
      <c r="C15" s="204"/>
      <c r="D15" s="204"/>
      <c r="E15" s="204"/>
      <c r="F15" s="204"/>
      <c r="G15" s="204"/>
      <c r="H15" s="205"/>
      <c r="I15" s="212">
        <v>5000</v>
      </c>
      <c r="J15" s="212"/>
    </row>
    <row r="16" spans="1:13" x14ac:dyDescent="0.2">
      <c r="A16" s="120" t="s">
        <v>80</v>
      </c>
      <c r="B16" s="208" t="s">
        <v>89</v>
      </c>
      <c r="C16" s="208"/>
      <c r="D16" s="208"/>
      <c r="E16" s="208"/>
      <c r="F16" s="208"/>
      <c r="G16" s="208"/>
      <c r="H16" s="209"/>
      <c r="I16" s="213">
        <v>5000</v>
      </c>
      <c r="J16" s="213"/>
    </row>
    <row r="17" spans="1:14" x14ac:dyDescent="0.2">
      <c r="A17" s="136" t="s">
        <v>81</v>
      </c>
      <c r="B17" s="208" t="s">
        <v>90</v>
      </c>
      <c r="C17" s="208"/>
      <c r="D17" s="208"/>
      <c r="E17" s="208"/>
      <c r="F17" s="208"/>
      <c r="G17" s="208"/>
      <c r="H17" s="209"/>
      <c r="I17" s="213">
        <v>2000</v>
      </c>
      <c r="J17" s="213"/>
    </row>
    <row r="18" spans="1:14" x14ac:dyDescent="0.2">
      <c r="A18" s="120" t="s">
        <v>82</v>
      </c>
      <c r="B18" s="208" t="s">
        <v>91</v>
      </c>
      <c r="C18" s="208"/>
      <c r="D18" s="208"/>
      <c r="E18" s="208"/>
      <c r="F18" s="208"/>
      <c r="G18" s="208"/>
      <c r="H18" s="209"/>
      <c r="I18" s="213">
        <v>5000</v>
      </c>
      <c r="J18" s="213"/>
    </row>
    <row r="19" spans="1:14" x14ac:dyDescent="0.2">
      <c r="A19" s="136" t="s">
        <v>84</v>
      </c>
      <c r="B19" s="208" t="s">
        <v>92</v>
      </c>
      <c r="C19" s="208"/>
      <c r="D19" s="208"/>
      <c r="E19" s="208"/>
      <c r="F19" s="208"/>
      <c r="G19" s="208"/>
      <c r="H19" s="209"/>
      <c r="I19" s="213">
        <v>5000</v>
      </c>
      <c r="J19" s="213"/>
    </row>
    <row r="20" spans="1:14" x14ac:dyDescent="0.2">
      <c r="A20" s="120" t="s">
        <v>94</v>
      </c>
      <c r="B20" s="206" t="s">
        <v>97</v>
      </c>
      <c r="C20" s="206"/>
      <c r="D20" s="206"/>
      <c r="E20" s="206"/>
      <c r="F20" s="206"/>
      <c r="G20" s="206"/>
      <c r="H20" s="207"/>
      <c r="I20" s="210">
        <v>10000</v>
      </c>
      <c r="J20" s="210"/>
      <c r="M20" s="118"/>
      <c r="N20" s="118"/>
    </row>
    <row r="21" spans="1:14" x14ac:dyDescent="0.2">
      <c r="A21" s="136" t="s">
        <v>95</v>
      </c>
      <c r="B21" s="208" t="s">
        <v>93</v>
      </c>
      <c r="C21" s="208"/>
      <c r="D21" s="208"/>
      <c r="E21" s="208"/>
      <c r="F21" s="208"/>
      <c r="G21" s="208"/>
      <c r="H21" s="209"/>
      <c r="I21" s="211">
        <v>2000</v>
      </c>
      <c r="J21" s="211"/>
      <c r="L21" s="119"/>
    </row>
    <row r="22" spans="1:14" ht="10" customHeight="1" x14ac:dyDescent="0.2">
      <c r="I22" s="160"/>
      <c r="J22" s="160"/>
    </row>
    <row r="23" spans="1:14" x14ac:dyDescent="0.2">
      <c r="A23" s="197" t="s">
        <v>83</v>
      </c>
      <c r="B23" s="198"/>
      <c r="C23" s="198"/>
      <c r="D23" s="198"/>
      <c r="E23" s="198"/>
      <c r="F23" s="198"/>
      <c r="G23" s="198"/>
      <c r="H23" s="199"/>
      <c r="I23" s="202">
        <f>SUM(I15:J21)</f>
        <v>34000</v>
      </c>
      <c r="J23" s="203"/>
    </row>
    <row r="24" spans="1:14" ht="10" customHeight="1" x14ac:dyDescent="0.2"/>
    <row r="25" spans="1:14" x14ac:dyDescent="0.2">
      <c r="N25" s="118"/>
    </row>
  </sheetData>
  <mergeCells count="31">
    <mergeCell ref="A8:F8"/>
    <mergeCell ref="G8:H8"/>
    <mergeCell ref="I8:J8"/>
    <mergeCell ref="A1:I1"/>
    <mergeCell ref="G7:H7"/>
    <mergeCell ref="I7:J7"/>
    <mergeCell ref="A7:F7"/>
    <mergeCell ref="B3:D3"/>
    <mergeCell ref="B4:D4"/>
    <mergeCell ref="F3:H3"/>
    <mergeCell ref="I23:J23"/>
    <mergeCell ref="A23:H23"/>
    <mergeCell ref="B15:H15"/>
    <mergeCell ref="B20:H20"/>
    <mergeCell ref="B21:H21"/>
    <mergeCell ref="I20:J20"/>
    <mergeCell ref="I21:J21"/>
    <mergeCell ref="I15:J15"/>
    <mergeCell ref="B17:H17"/>
    <mergeCell ref="I17:J17"/>
    <mergeCell ref="B18:H18"/>
    <mergeCell ref="I18:J18"/>
    <mergeCell ref="B19:H19"/>
    <mergeCell ref="I19:J19"/>
    <mergeCell ref="B16:H16"/>
    <mergeCell ref="I16:J16"/>
    <mergeCell ref="A12:H12"/>
    <mergeCell ref="I12:J12"/>
    <mergeCell ref="A10:F10"/>
    <mergeCell ref="G10:H10"/>
    <mergeCell ref="I10:J10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21"/>
  <sheetViews>
    <sheetView zoomScale="130" zoomScaleNormal="130" zoomScalePageLayoutView="130" workbookViewId="0">
      <selection activeCell="G10" sqref="G10"/>
    </sheetView>
  </sheetViews>
  <sheetFormatPr baseColWidth="10" defaultColWidth="9.1640625" defaultRowHeight="14" x14ac:dyDescent="0.15"/>
  <cols>
    <col min="1" max="1" width="5.5" style="121" customWidth="1"/>
    <col min="2" max="2" width="35.5" style="121" customWidth="1"/>
    <col min="3" max="3" width="3.1640625" style="121" customWidth="1"/>
    <col min="4" max="4" width="5.1640625" style="166" bestFit="1" customWidth="1"/>
    <col min="5" max="5" width="8.5" style="121" customWidth="1"/>
    <col min="6" max="6" width="10.1640625" style="121" customWidth="1"/>
    <col min="7" max="7" width="8.5" style="121" customWidth="1"/>
    <col min="8" max="8" width="11" style="121" bestFit="1" customWidth="1"/>
    <col min="9" max="9" width="16.33203125" style="121" bestFit="1" customWidth="1"/>
    <col min="10" max="10" width="10" style="121" bestFit="1" customWidth="1"/>
    <col min="11" max="16384" width="9.1640625" style="121"/>
  </cols>
  <sheetData>
    <row r="1" spans="1:10" ht="16" x14ac:dyDescent="0.2">
      <c r="A1" s="224" t="s">
        <v>68</v>
      </c>
      <c r="B1" s="224"/>
      <c r="C1" s="224"/>
      <c r="D1" s="224"/>
      <c r="E1" s="224"/>
      <c r="F1" s="224"/>
      <c r="G1" s="224"/>
      <c r="H1" s="224"/>
    </row>
    <row r="2" spans="1:10" ht="15" x14ac:dyDescent="0.15">
      <c r="A2" s="137" t="s">
        <v>62</v>
      </c>
      <c r="B2" s="222" t="s">
        <v>106</v>
      </c>
      <c r="C2" s="223"/>
      <c r="D2" s="223"/>
      <c r="E2" s="225"/>
      <c r="F2" s="225"/>
      <c r="G2" s="225"/>
      <c r="H2" s="138"/>
      <c r="I2" s="167"/>
    </row>
    <row r="3" spans="1:10" x14ac:dyDescent="0.15">
      <c r="A3" s="137" t="s">
        <v>63</v>
      </c>
      <c r="B3" s="138" t="s">
        <v>87</v>
      </c>
      <c r="C3" s="137"/>
      <c r="D3" s="165"/>
      <c r="E3" s="138"/>
      <c r="F3" s="138"/>
      <c r="G3" s="138"/>
      <c r="H3" s="138"/>
      <c r="I3" s="167"/>
    </row>
    <row r="4" spans="1:10" ht="8" customHeight="1" x14ac:dyDescent="0.15">
      <c r="A4" s="139"/>
      <c r="B4" s="139"/>
      <c r="C4" s="139"/>
      <c r="D4" s="165"/>
      <c r="E4" s="139"/>
      <c r="F4" s="139"/>
      <c r="G4" s="139"/>
      <c r="H4" s="139"/>
      <c r="I4" s="139"/>
    </row>
    <row r="5" spans="1:10" ht="22" x14ac:dyDescent="0.15">
      <c r="A5" s="140" t="s">
        <v>74</v>
      </c>
      <c r="B5" s="141" t="s">
        <v>66</v>
      </c>
      <c r="C5" s="141" t="s">
        <v>67</v>
      </c>
      <c r="D5" s="161" t="s">
        <v>69</v>
      </c>
      <c r="E5" s="141" t="s">
        <v>70</v>
      </c>
      <c r="F5" s="141" t="s">
        <v>71</v>
      </c>
      <c r="G5" s="141" t="s">
        <v>72</v>
      </c>
      <c r="H5" s="142" t="s">
        <v>73</v>
      </c>
      <c r="I5" s="142" t="s">
        <v>104</v>
      </c>
    </row>
    <row r="6" spans="1:10" s="122" customFormat="1" ht="3.75" customHeight="1" x14ac:dyDescent="0.15">
      <c r="A6" s="143"/>
      <c r="B6" s="143"/>
      <c r="C6" s="143"/>
      <c r="D6" s="162"/>
      <c r="E6" s="143"/>
      <c r="F6" s="143"/>
      <c r="G6" s="143"/>
      <c r="H6" s="143"/>
      <c r="I6" s="143"/>
    </row>
    <row r="7" spans="1:10" s="122" customFormat="1" ht="5" customHeight="1" x14ac:dyDescent="0.15">
      <c r="A7" s="180"/>
      <c r="B7" s="181"/>
      <c r="C7" s="181"/>
      <c r="D7" s="182"/>
      <c r="E7" s="181"/>
      <c r="F7" s="181"/>
      <c r="G7" s="181"/>
      <c r="H7" s="183"/>
      <c r="I7" s="183"/>
    </row>
    <row r="8" spans="1:10" s="122" customFormat="1" ht="14" customHeight="1" x14ac:dyDescent="0.15">
      <c r="A8" s="144" t="s">
        <v>105</v>
      </c>
      <c r="B8" s="145"/>
      <c r="C8" s="145"/>
      <c r="D8" s="163"/>
      <c r="E8" s="145"/>
      <c r="F8" s="145"/>
      <c r="G8" s="145"/>
      <c r="H8" s="146"/>
      <c r="I8" s="146"/>
    </row>
    <row r="9" spans="1:10" s="122" customFormat="1" ht="5" customHeight="1" x14ac:dyDescent="0.15">
      <c r="A9" s="147"/>
      <c r="B9" s="143"/>
      <c r="C9" s="143"/>
      <c r="D9" s="162"/>
      <c r="E9" s="143"/>
      <c r="F9" s="143"/>
      <c r="G9" s="143"/>
      <c r="H9" s="148"/>
      <c r="I9" s="148"/>
    </row>
    <row r="10" spans="1:10" s="123" customFormat="1" ht="44" x14ac:dyDescent="0.15">
      <c r="A10" s="184"/>
      <c r="B10" s="129" t="s">
        <v>109</v>
      </c>
      <c r="C10" s="151" t="s">
        <v>96</v>
      </c>
      <c r="D10" s="187">
        <v>1</v>
      </c>
      <c r="E10" s="150">
        <v>65000</v>
      </c>
      <c r="F10" s="150">
        <f>E10*D10</f>
        <v>65000</v>
      </c>
      <c r="G10" s="150">
        <v>8000</v>
      </c>
      <c r="H10" s="150">
        <f>G10*D10</f>
        <v>8000</v>
      </c>
      <c r="I10" s="185">
        <f>H10+F10</f>
        <v>73000</v>
      </c>
      <c r="J10" s="124"/>
    </row>
    <row r="11" spans="1:10" s="127" customFormat="1" ht="15" customHeight="1" x14ac:dyDescent="0.2">
      <c r="A11" s="186"/>
      <c r="B11" s="134" t="s">
        <v>100</v>
      </c>
      <c r="C11" s="133" t="s">
        <v>96</v>
      </c>
      <c r="D11" s="135">
        <v>1</v>
      </c>
      <c r="E11" s="149">
        <v>15000</v>
      </c>
      <c r="F11" s="150">
        <f>E11*D11</f>
        <v>15000</v>
      </c>
      <c r="G11" s="150"/>
      <c r="H11" s="150"/>
      <c r="I11" s="185">
        <f>H11+F11</f>
        <v>15000</v>
      </c>
      <c r="J11" s="128"/>
    </row>
    <row r="12" spans="1:10" s="127" customFormat="1" ht="12.75" customHeight="1" x14ac:dyDescent="0.15">
      <c r="A12" s="186"/>
      <c r="B12" s="134"/>
      <c r="C12" s="133"/>
      <c r="D12" s="164"/>
      <c r="E12" s="149"/>
      <c r="F12" s="150"/>
      <c r="G12" s="150"/>
      <c r="H12" s="150"/>
      <c r="I12" s="185"/>
      <c r="J12" s="128"/>
    </row>
    <row r="13" spans="1:10" s="127" customFormat="1" x14ac:dyDescent="0.15">
      <c r="A13" s="173"/>
      <c r="B13" s="174" t="s">
        <v>103</v>
      </c>
      <c r="C13" s="175"/>
      <c r="D13" s="176"/>
      <c r="E13" s="177"/>
      <c r="F13" s="178">
        <f>SUM(F10:F11)</f>
        <v>80000</v>
      </c>
      <c r="G13" s="178"/>
      <c r="H13" s="179">
        <f>SUM(H10:H12)</f>
        <v>8000</v>
      </c>
      <c r="I13" s="179">
        <f>H13+F13</f>
        <v>88000</v>
      </c>
      <c r="J13" s="128"/>
    </row>
    <row r="14" spans="1:10" x14ac:dyDescent="0.15">
      <c r="A14" s="172"/>
      <c r="B14" s="145"/>
      <c r="C14" s="145"/>
      <c r="D14" s="163"/>
      <c r="E14" s="145"/>
      <c r="F14" s="145"/>
      <c r="G14" s="145"/>
      <c r="H14" s="145"/>
      <c r="I14" s="145"/>
    </row>
    <row r="15" spans="1:10" x14ac:dyDescent="0.15">
      <c r="H15" s="171"/>
      <c r="I15" s="171"/>
    </row>
    <row r="16" spans="1:10" x14ac:dyDescent="0.15">
      <c r="I16" s="168"/>
    </row>
    <row r="18" spans="9:9" x14ac:dyDescent="0.15">
      <c r="I18" s="169"/>
    </row>
    <row r="19" spans="9:9" x14ac:dyDescent="0.15">
      <c r="I19" s="168"/>
    </row>
    <row r="21" spans="9:9" ht="20" x14ac:dyDescent="0.2">
      <c r="I21" s="170"/>
    </row>
  </sheetData>
  <mergeCells count="3">
    <mergeCell ref="A1:H1"/>
    <mergeCell ref="E2:G2"/>
    <mergeCell ref="B2:D2"/>
  </mergeCells>
  <printOptions horizontalCentered="1"/>
  <pageMargins left="0.19685039370078741" right="0.19685039370078741" top="0.19685039370078741" bottom="0.51181102362204722" header="0" footer="0.11811023622047245"/>
  <pageSetup paperSize="9" scale="98" orientation="portrait" verticalDpi="300" r:id="rId1"/>
  <headerFooter>
    <oddFooter>&amp;C&amp;"Arial,Obyčejné"&amp;8Strana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</vt:lpstr>
      <vt:lpstr>Položkový rozpočet_náklady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Uživatel Microsoft Office</cp:lastModifiedBy>
  <cp:lastPrinted>2017-03-24T12:20:52Z</cp:lastPrinted>
  <dcterms:created xsi:type="dcterms:W3CDTF">2012-11-08T08:08:09Z</dcterms:created>
  <dcterms:modified xsi:type="dcterms:W3CDTF">2017-06-29T19:22:10Z</dcterms:modified>
</cp:coreProperties>
</file>